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840" windowHeight="12345" tabRatio="465"/>
  </bookViews>
  <sheets>
    <sheet name="RESULTS WOMEN" sheetId="5" r:id="rId1"/>
    <sheet name="RESULTS MEN" sheetId="4" r:id="rId2"/>
  </sheets>
  <calcPr calcId="125725"/>
</workbook>
</file>

<file path=xl/calcChain.xml><?xml version="1.0" encoding="utf-8"?>
<calcChain xmlns="http://schemas.openxmlformats.org/spreadsheetml/2006/main">
  <c r="H34" i="4"/>
  <c r="G34" s="1"/>
  <c r="J31" i="5"/>
  <c r="G39"/>
  <c r="I39" s="1"/>
  <c r="H39" s="1"/>
  <c r="G38"/>
  <c r="I38" s="1"/>
  <c r="H38" s="1"/>
  <c r="G37"/>
  <c r="I37" s="1"/>
  <c r="H37" s="1"/>
  <c r="G36"/>
  <c r="I36" s="1"/>
  <c r="H36" s="1"/>
  <c r="G35"/>
  <c r="I35" s="1"/>
  <c r="H35" s="1"/>
  <c r="G34"/>
  <c r="I34" s="1"/>
  <c r="H34" s="1"/>
  <c r="G33"/>
  <c r="I33" s="1"/>
  <c r="H33" s="1"/>
  <c r="G32"/>
  <c r="I32" s="1"/>
  <c r="H32" s="1"/>
  <c r="K32" s="1"/>
  <c r="G31"/>
  <c r="I31" s="1"/>
  <c r="H31" s="1"/>
  <c r="G30"/>
  <c r="I30" s="1"/>
  <c r="H30" s="1"/>
  <c r="F39" i="4"/>
  <c r="J39" s="1"/>
  <c r="F38"/>
  <c r="J38" s="1"/>
  <c r="F37"/>
  <c r="H37" s="1"/>
  <c r="G37" s="1"/>
  <c r="J37" s="1"/>
  <c r="F36"/>
  <c r="H36" s="1"/>
  <c r="G36" s="1"/>
  <c r="I36" s="1"/>
  <c r="F35"/>
  <c r="I35" s="1"/>
  <c r="F34"/>
  <c r="I34" s="1"/>
  <c r="F33"/>
  <c r="H33" s="1"/>
  <c r="G33" s="1"/>
  <c r="I33" s="1"/>
  <c r="F32"/>
  <c r="H32" s="1"/>
  <c r="G32" s="1"/>
  <c r="I32" s="1"/>
  <c r="F31"/>
  <c r="I31" s="1"/>
  <c r="F30"/>
  <c r="H30" s="1"/>
  <c r="G30" s="1"/>
  <c r="J35" l="1"/>
  <c r="H35"/>
  <c r="G35" s="1"/>
  <c r="I39"/>
  <c r="J31"/>
  <c r="I30"/>
  <c r="I38"/>
  <c r="H39"/>
  <c r="G39" s="1"/>
  <c r="H38"/>
  <c r="G38" s="1"/>
  <c r="J30"/>
  <c r="H31"/>
  <c r="G31" s="1"/>
  <c r="J34"/>
  <c r="I37"/>
  <c r="J36"/>
  <c r="J33"/>
  <c r="J32"/>
  <c r="K36" i="5"/>
  <c r="K37"/>
  <c r="K35"/>
  <c r="J35"/>
  <c r="J39"/>
  <c r="K39"/>
  <c r="K38"/>
  <c r="J38"/>
  <c r="J37"/>
  <c r="J36"/>
  <c r="J34"/>
  <c r="K34"/>
  <c r="J33"/>
  <c r="K33"/>
  <c r="K31"/>
  <c r="J30"/>
  <c r="K30"/>
  <c r="J32"/>
</calcChain>
</file>

<file path=xl/comments1.xml><?xml version="1.0" encoding="utf-8"?>
<comments xmlns="http://schemas.openxmlformats.org/spreadsheetml/2006/main">
  <authors>
    <author>MikeThompson</author>
  </authors>
  <commentList>
    <comment ref="C29" authorId="0">
      <text>
        <r>
          <rPr>
            <b/>
            <sz val="8"/>
            <color indexed="81"/>
            <rFont val="Tahoma"/>
            <charset val="1"/>
          </rPr>
          <t>MikeThompson:</t>
        </r>
        <r>
          <rPr>
            <sz val="8"/>
            <color indexed="81"/>
            <rFont val="Tahoma"/>
            <charset val="1"/>
          </rPr>
          <t xml:space="preserve">
height in inches
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MikeThompson:</t>
        </r>
        <r>
          <rPr>
            <sz val="8"/>
            <color indexed="81"/>
            <rFont val="Tahoma"/>
            <family val="2"/>
          </rPr>
          <t xml:space="preserve">
Men: measure at navel.
Women: measure at smallest part of waist - between navel and ribs usually
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MikeThompson:</t>
        </r>
        <r>
          <rPr>
            <sz val="8"/>
            <color indexed="81"/>
            <rFont val="Tahoma"/>
            <family val="2"/>
          </rPr>
          <t xml:space="preserve">
M &amp; F: Measure around neck and slightly down in front to sternum bone (the bone below the hole in your neck below the adams apple) - kind of like a V-neck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MikeThompson:</t>
        </r>
        <r>
          <rPr>
            <sz val="8"/>
            <color indexed="81"/>
            <rFont val="Tahoma"/>
            <family val="2"/>
          </rPr>
          <t xml:space="preserve">
Ladies - Measure at largest/widest part</t>
        </r>
      </text>
    </comment>
  </commentList>
</comments>
</file>

<file path=xl/comments2.xml><?xml version="1.0" encoding="utf-8"?>
<comments xmlns="http://schemas.openxmlformats.org/spreadsheetml/2006/main">
  <authors>
    <author>MikeThompson</author>
  </authors>
  <commentList>
    <comment ref="C29" authorId="0">
      <text>
        <r>
          <rPr>
            <b/>
            <sz val="8"/>
            <color indexed="81"/>
            <rFont val="Tahoma"/>
            <charset val="1"/>
          </rPr>
          <t>MikeThompson:</t>
        </r>
        <r>
          <rPr>
            <sz val="8"/>
            <color indexed="81"/>
            <rFont val="Tahoma"/>
            <charset val="1"/>
          </rPr>
          <t xml:space="preserve">
height in inches
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MikeThompson:</t>
        </r>
        <r>
          <rPr>
            <sz val="8"/>
            <color indexed="81"/>
            <rFont val="Tahoma"/>
            <family val="2"/>
          </rPr>
          <t xml:space="preserve">
Men: measure at navel.
Women: measure at smallest part of waist - between navel and ribs usually
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MikeThompson:</t>
        </r>
        <r>
          <rPr>
            <sz val="8"/>
            <color indexed="81"/>
            <rFont val="Tahoma"/>
            <family val="2"/>
          </rPr>
          <t xml:space="preserve">
M &amp; F: Measure around neck and slightly down in front to sternum bone (the bone below the hole in your neck below the adams apple) - kind of like a V-neck</t>
        </r>
      </text>
    </comment>
  </commentList>
</comments>
</file>

<file path=xl/sharedStrings.xml><?xml version="1.0" encoding="utf-8"?>
<sst xmlns="http://schemas.openxmlformats.org/spreadsheetml/2006/main" count="61" uniqueCount="33">
  <si>
    <t>Waist</t>
  </si>
  <si>
    <t>Hips</t>
  </si>
  <si>
    <t>Neck</t>
  </si>
  <si>
    <t>Height</t>
  </si>
  <si>
    <t>Weight</t>
  </si>
  <si>
    <t>BF%</t>
  </si>
  <si>
    <t>Day1</t>
  </si>
  <si>
    <t>Day 7</t>
  </si>
  <si>
    <t>Day 14</t>
  </si>
  <si>
    <t>Day 21</t>
  </si>
  <si>
    <t>Day 28</t>
  </si>
  <si>
    <t>Day 35</t>
  </si>
  <si>
    <t>Day 42</t>
  </si>
  <si>
    <t>Day 49</t>
  </si>
  <si>
    <t>Day 56</t>
  </si>
  <si>
    <t>Day 63</t>
  </si>
  <si>
    <t>(ladies)</t>
  </si>
  <si>
    <t>(navel)</t>
  </si>
  <si>
    <t>(v-neck)</t>
  </si>
  <si>
    <t>(note)</t>
  </si>
  <si>
    <t>RESULTS MEN</t>
  </si>
  <si>
    <t>RESULTS WOMEN</t>
  </si>
  <si>
    <t>(high)</t>
  </si>
  <si>
    <t>(MEN SEE NEXT WORKSHEET TAB)</t>
  </si>
  <si>
    <t>(LADIES SEE OTHER WORKSHEET TAB)</t>
  </si>
  <si>
    <t xml:space="preserve">See Measurement Video -  </t>
  </si>
  <si>
    <t>http://youtu.be/bxg1XyWIiTQ</t>
  </si>
  <si>
    <t>LEAN</t>
  </si>
  <si>
    <t>POUNDS</t>
  </si>
  <si>
    <t>FAT</t>
  </si>
  <si>
    <t>ABS</t>
  </si>
  <si>
    <t>Defined</t>
  </si>
  <si>
    <t>Visible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</si>
</sst>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Border="1" applyProtection="1"/>
    <xf numFmtId="0" fontId="5" fillId="0" borderId="2" xfId="0" applyFont="1" applyBorder="1"/>
    <xf numFmtId="0" fontId="0" fillId="0" borderId="2" xfId="0" applyBorder="1" applyAlignment="1">
      <alignment horizontal="center"/>
    </xf>
    <xf numFmtId="0" fontId="5" fillId="0" borderId="5" xfId="0" applyFont="1" applyBorder="1"/>
    <xf numFmtId="0" fontId="5" fillId="0" borderId="11" xfId="0" applyFont="1" applyBorder="1"/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1" xfId="0" applyBorder="1" applyProtection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0" fillId="0" borderId="0" xfId="0" applyFont="1"/>
    <xf numFmtId="0" fontId="0" fillId="0" borderId="0" xfId="0" applyFill="1" applyBorder="1" applyAlignment="1">
      <alignment horizontal="left"/>
    </xf>
    <xf numFmtId="0" fontId="11" fillId="0" borderId="0" xfId="2" applyAlignment="1" applyProtection="1"/>
    <xf numFmtId="0" fontId="0" fillId="0" borderId="14" xfId="0" applyBorder="1" applyAlignment="1">
      <alignment horizontal="center" vertical="center"/>
    </xf>
    <xf numFmtId="165" fontId="0" fillId="5" borderId="16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top"/>
    </xf>
    <xf numFmtId="2" fontId="0" fillId="3" borderId="16" xfId="0" applyNumberFormat="1" applyFill="1" applyBorder="1" applyAlignment="1">
      <alignment horizontal="center" vertical="top"/>
    </xf>
    <xf numFmtId="2" fontId="0" fillId="4" borderId="4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4" borderId="4" xfId="1" applyNumberFormat="1" applyFont="1" applyFill="1" applyBorder="1" applyAlignment="1" applyProtection="1">
      <alignment horizontal="center" vertical="center"/>
    </xf>
    <xf numFmtId="2" fontId="0" fillId="4" borderId="16" xfId="1" applyNumberFormat="1" applyFont="1" applyFill="1" applyBorder="1" applyAlignment="1" applyProtection="1">
      <alignment horizontal="center" vertical="center"/>
    </xf>
    <xf numFmtId="2" fontId="0" fillId="2" borderId="9" xfId="1" applyNumberFormat="1" applyFont="1" applyFill="1" applyBorder="1" applyAlignment="1" applyProtection="1">
      <alignment horizontal="center" vertical="center"/>
    </xf>
    <xf numFmtId="2" fontId="0" fillId="3" borderId="4" xfId="1" applyNumberFormat="1" applyFont="1" applyFill="1" applyBorder="1" applyAlignment="1" applyProtection="1">
      <alignment horizontal="center" vertical="center"/>
    </xf>
    <xf numFmtId="2" fontId="0" fillId="2" borderId="10" xfId="1" applyNumberFormat="1" applyFont="1" applyFill="1" applyBorder="1" applyAlignment="1" applyProtection="1">
      <alignment horizontal="center" vertical="center"/>
    </xf>
    <xf numFmtId="2" fontId="0" fillId="3" borderId="16" xfId="1" applyNumberFormat="1" applyFont="1" applyFill="1" applyBorder="1" applyAlignment="1" applyProtection="1">
      <alignment horizontal="center" vertical="center"/>
    </xf>
    <xf numFmtId="2" fontId="0" fillId="2" borderId="4" xfId="1" applyNumberFormat="1" applyFont="1" applyFill="1" applyBorder="1" applyAlignment="1" applyProtection="1">
      <alignment horizontal="center" vertical="center"/>
    </xf>
    <xf numFmtId="2" fontId="0" fillId="2" borderId="16" xfId="1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7CE36B"/>
      <color rgb="FFCCFF99"/>
      <color rgb="FFEF7E29"/>
      <color rgb="FFEF9129"/>
      <color rgb="FF669900"/>
      <color rgb="FFFFCC00"/>
      <color rgb="FFCC6600"/>
      <color rgb="FF8000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3719900124046505E-2"/>
          <c:y val="8.7727629429024095E-2"/>
          <c:w val="0.84033008044379864"/>
          <c:h val="0.84753930862361071"/>
        </c:manualLayout>
      </c:layout>
      <c:lineChart>
        <c:grouping val="standard"/>
        <c:ser>
          <c:idx val="0"/>
          <c:order val="0"/>
          <c:tx>
            <c:v>Waist</c:v>
          </c:tx>
          <c:spPr>
            <a:ln>
              <a:solidFill>
                <a:schemeClr val="tx1"/>
              </a:solidFill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Lit>
              <c:ptCount val="10"/>
              <c:pt idx="0">
                <c:v>Day 1</c:v>
              </c:pt>
              <c:pt idx="1">
                <c:v> Day7</c:v>
              </c:pt>
              <c:pt idx="2">
                <c:v> Day14</c:v>
              </c:pt>
              <c:pt idx="3">
                <c:v> Day21</c:v>
              </c:pt>
              <c:pt idx="4">
                <c:v>Day28</c:v>
              </c:pt>
              <c:pt idx="5">
                <c:v> Day35</c:v>
              </c:pt>
              <c:pt idx="6">
                <c:v>Day42</c:v>
              </c:pt>
              <c:pt idx="7">
                <c:v>Day49</c:v>
              </c:pt>
              <c:pt idx="8">
                <c:v>Day56</c:v>
              </c:pt>
              <c:pt idx="9">
                <c:v>Day63</c:v>
              </c:pt>
            </c:strLit>
          </c:cat>
          <c:val>
            <c:numRef>
              <c:f>'RESULTS WOMEN'!$D$30:$D$39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Neck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rgbClr val="EF7E29"/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strLit>
              <c:ptCount val="10"/>
              <c:pt idx="0">
                <c:v>Day 1</c:v>
              </c:pt>
              <c:pt idx="1">
                <c:v> Day7</c:v>
              </c:pt>
              <c:pt idx="2">
                <c:v> Day14</c:v>
              </c:pt>
              <c:pt idx="3">
                <c:v> Day21</c:v>
              </c:pt>
              <c:pt idx="4">
                <c:v>Day28</c:v>
              </c:pt>
              <c:pt idx="5">
                <c:v> Day35</c:v>
              </c:pt>
              <c:pt idx="6">
                <c:v>Day42</c:v>
              </c:pt>
              <c:pt idx="7">
                <c:v>Day49</c:v>
              </c:pt>
              <c:pt idx="8">
                <c:v>Day56</c:v>
              </c:pt>
              <c:pt idx="9">
                <c:v>Day63</c:v>
              </c:pt>
            </c:strLit>
          </c:cat>
          <c:val>
            <c:numRef>
              <c:f>'RESULTS WOMEN'!$E$30:$E$39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2"/>
          <c:tx>
            <c:v>Hips</c:v>
          </c:tx>
          <c:spPr>
            <a:ln>
              <a:solidFill>
                <a:srgbClr val="7CE36B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7CE36B"/>
                </a:solidFill>
              </a:ln>
            </c:spPr>
          </c:marker>
          <c:cat>
            <c:strLit>
              <c:ptCount val="10"/>
              <c:pt idx="0">
                <c:v>Day 1</c:v>
              </c:pt>
              <c:pt idx="1">
                <c:v> Day7</c:v>
              </c:pt>
              <c:pt idx="2">
                <c:v> Day14</c:v>
              </c:pt>
              <c:pt idx="3">
                <c:v> Day21</c:v>
              </c:pt>
              <c:pt idx="4">
                <c:v>Day28</c:v>
              </c:pt>
              <c:pt idx="5">
                <c:v> Day35</c:v>
              </c:pt>
              <c:pt idx="6">
                <c:v>Day42</c:v>
              </c:pt>
              <c:pt idx="7">
                <c:v>Day49</c:v>
              </c:pt>
              <c:pt idx="8">
                <c:v>Day56</c:v>
              </c:pt>
              <c:pt idx="9">
                <c:v>Day63</c:v>
              </c:pt>
            </c:strLit>
          </c:cat>
          <c:val>
            <c:numRef>
              <c:f>'RESULTS WOMEN'!$F$30:$F$39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3"/>
          <c:tx>
            <c:v>BF%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0"/>
              <c:pt idx="0">
                <c:v>Day 1</c:v>
              </c:pt>
              <c:pt idx="1">
                <c:v> Day7</c:v>
              </c:pt>
              <c:pt idx="2">
                <c:v> Day14</c:v>
              </c:pt>
              <c:pt idx="3">
                <c:v> Day21</c:v>
              </c:pt>
              <c:pt idx="4">
                <c:v>Day28</c:v>
              </c:pt>
              <c:pt idx="5">
                <c:v> Day35</c:v>
              </c:pt>
              <c:pt idx="6">
                <c:v>Day42</c:v>
              </c:pt>
              <c:pt idx="7">
                <c:v>Day49</c:v>
              </c:pt>
              <c:pt idx="8">
                <c:v>Day56</c:v>
              </c:pt>
              <c:pt idx="9">
                <c:v>Day63</c:v>
              </c:pt>
            </c:strLit>
          </c:cat>
          <c:val>
            <c:numRef>
              <c:f>'RESULTS WOMEN'!$G$30:$G$39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81602432"/>
        <c:axId val="81612800"/>
      </c:lineChart>
      <c:catAx>
        <c:axId val="81602432"/>
        <c:scaling>
          <c:orientation val="minMax"/>
        </c:scaling>
        <c:axPos val="b"/>
        <c:majorTickMark val="none"/>
        <c:tickLblPos val="nextTo"/>
        <c:crossAx val="81612800"/>
        <c:crosses val="autoZero"/>
        <c:auto val="1"/>
        <c:lblAlgn val="ctr"/>
        <c:lblOffset val="100"/>
      </c:catAx>
      <c:valAx>
        <c:axId val="816128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Measurements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1602432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50000"/>
          </a:blip>
          <a:srcRect/>
          <a:stretch>
            <a:fillRect/>
          </a:stretch>
        </a:blipFill>
      </c:spPr>
    </c:plotArea>
    <c:legend>
      <c:legendPos val="r"/>
      <c:layout/>
    </c:legend>
    <c:plotVisOnly val="1"/>
  </c:chart>
  <c:spPr>
    <a:solidFill>
      <a:srgbClr val="EF7E29">
        <a:alpha val="49804"/>
      </a:srgbClr>
    </a:solidFill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3719900124046533E-2"/>
          <c:y val="8.7727629429024095E-2"/>
          <c:w val="0.84033008044379864"/>
          <c:h val="0.84753930862361071"/>
        </c:manualLayout>
      </c:layout>
      <c:lineChart>
        <c:grouping val="standard"/>
        <c:ser>
          <c:idx val="3"/>
          <c:order val="4"/>
          <c:tx>
            <c:v>Waist</c:v>
          </c:tx>
          <c:spPr>
            <a:ln>
              <a:solidFill>
                <a:schemeClr val="tx1"/>
              </a:solidFill>
            </a:ln>
          </c:spPr>
          <c:cat>
            <c:strLit>
              <c:ptCount val="10"/>
              <c:pt idx="0">
                <c:v>Day 1</c:v>
              </c:pt>
              <c:pt idx="1">
                <c:v> Day7</c:v>
              </c:pt>
              <c:pt idx="2">
                <c:v> Day14</c:v>
              </c:pt>
              <c:pt idx="3">
                <c:v> Day21</c:v>
              </c:pt>
              <c:pt idx="4">
                <c:v>Day28</c:v>
              </c:pt>
              <c:pt idx="5">
                <c:v> Day35</c:v>
              </c:pt>
              <c:pt idx="6">
                <c:v>Day42</c:v>
              </c:pt>
              <c:pt idx="7">
                <c:v>Day49</c:v>
              </c:pt>
              <c:pt idx="8">
                <c:v>Day56</c:v>
              </c:pt>
              <c:pt idx="9">
                <c:v>Day63</c:v>
              </c:pt>
            </c:strLit>
          </c:cat>
          <c:val>
            <c:numRef>
              <c:f>'RESULTS MEN'!$D$30:$D$39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v>Neck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cat>
            <c:strLit>
              <c:ptCount val="10"/>
              <c:pt idx="0">
                <c:v>Day 1</c:v>
              </c:pt>
              <c:pt idx="1">
                <c:v> Day7</c:v>
              </c:pt>
              <c:pt idx="2">
                <c:v> Day14</c:v>
              </c:pt>
              <c:pt idx="3">
                <c:v> Day21</c:v>
              </c:pt>
              <c:pt idx="4">
                <c:v>Day28</c:v>
              </c:pt>
              <c:pt idx="5">
                <c:v> Day35</c:v>
              </c:pt>
              <c:pt idx="6">
                <c:v>Day42</c:v>
              </c:pt>
              <c:pt idx="7">
                <c:v>Day49</c:v>
              </c:pt>
              <c:pt idx="8">
                <c:v>Day56</c:v>
              </c:pt>
              <c:pt idx="9">
                <c:v>Day63</c:v>
              </c:pt>
            </c:strLit>
          </c:cat>
          <c:val>
            <c:numRef>
              <c:f>'RESULTS MEN'!$E$30:$E$39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v>BF%</c:v>
          </c:tx>
          <c:spPr>
            <a:ln>
              <a:solidFill>
                <a:srgbClr val="FF0000"/>
              </a:solidFill>
            </a:ln>
          </c:spPr>
          <c:cat>
            <c:strLit>
              <c:ptCount val="10"/>
              <c:pt idx="0">
                <c:v>Day 1</c:v>
              </c:pt>
              <c:pt idx="1">
                <c:v> Day7</c:v>
              </c:pt>
              <c:pt idx="2">
                <c:v> Day14</c:v>
              </c:pt>
              <c:pt idx="3">
                <c:v> Day21</c:v>
              </c:pt>
              <c:pt idx="4">
                <c:v>Day28</c:v>
              </c:pt>
              <c:pt idx="5">
                <c:v> Day35</c:v>
              </c:pt>
              <c:pt idx="6">
                <c:v>Day42</c:v>
              </c:pt>
              <c:pt idx="7">
                <c:v>Day49</c:v>
              </c:pt>
              <c:pt idx="8">
                <c:v>Day56</c:v>
              </c:pt>
              <c:pt idx="9">
                <c:v>Day63</c:v>
              </c:pt>
            </c:strLit>
          </c:cat>
          <c:val>
            <c:numRef>
              <c:f>'RESULTS MEN'!$F$30:$F$39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0"/>
          <c:tx>
            <c:v>Waist</c:v>
          </c:tx>
          <c:spPr>
            <a:ln>
              <a:solidFill>
                <a:schemeClr val="tx1"/>
              </a:solidFill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Lit>
              <c:ptCount val="10"/>
              <c:pt idx="0">
                <c:v>Day 1</c:v>
              </c:pt>
              <c:pt idx="1">
                <c:v> Day7</c:v>
              </c:pt>
              <c:pt idx="2">
                <c:v> Day14</c:v>
              </c:pt>
              <c:pt idx="3">
                <c:v> Day21</c:v>
              </c:pt>
              <c:pt idx="4">
                <c:v>Day28</c:v>
              </c:pt>
              <c:pt idx="5">
                <c:v> Day35</c:v>
              </c:pt>
              <c:pt idx="6">
                <c:v>Day42</c:v>
              </c:pt>
              <c:pt idx="7">
                <c:v>Day49</c:v>
              </c:pt>
              <c:pt idx="8">
                <c:v>Day56</c:v>
              </c:pt>
              <c:pt idx="9">
                <c:v>Day63</c:v>
              </c:pt>
            </c:strLit>
          </c:cat>
          <c:val>
            <c:numRef>
              <c:f>'RESULTS WOMEN'!$D$30:$D$39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Neck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rgbClr val="EF7E29"/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strLit>
              <c:ptCount val="10"/>
              <c:pt idx="0">
                <c:v>Day 1</c:v>
              </c:pt>
              <c:pt idx="1">
                <c:v> Day7</c:v>
              </c:pt>
              <c:pt idx="2">
                <c:v> Day14</c:v>
              </c:pt>
              <c:pt idx="3">
                <c:v> Day21</c:v>
              </c:pt>
              <c:pt idx="4">
                <c:v>Day28</c:v>
              </c:pt>
              <c:pt idx="5">
                <c:v> Day35</c:v>
              </c:pt>
              <c:pt idx="6">
                <c:v>Day42</c:v>
              </c:pt>
              <c:pt idx="7">
                <c:v>Day49</c:v>
              </c:pt>
              <c:pt idx="8">
                <c:v>Day56</c:v>
              </c:pt>
              <c:pt idx="9">
                <c:v>Day63</c:v>
              </c:pt>
            </c:strLit>
          </c:cat>
          <c:val>
            <c:numRef>
              <c:f>'RESULTS WOMEN'!$E$30:$E$39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2"/>
          <c:tx>
            <c:v>Hips</c:v>
          </c:tx>
          <c:spPr>
            <a:ln>
              <a:solidFill>
                <a:srgbClr val="7CE36B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7CE36B"/>
                </a:solidFill>
              </a:ln>
            </c:spPr>
          </c:marker>
          <c:cat>
            <c:strLit>
              <c:ptCount val="10"/>
              <c:pt idx="0">
                <c:v>Day 1</c:v>
              </c:pt>
              <c:pt idx="1">
                <c:v> Day7</c:v>
              </c:pt>
              <c:pt idx="2">
                <c:v> Day14</c:v>
              </c:pt>
              <c:pt idx="3">
                <c:v> Day21</c:v>
              </c:pt>
              <c:pt idx="4">
                <c:v>Day28</c:v>
              </c:pt>
              <c:pt idx="5">
                <c:v> Day35</c:v>
              </c:pt>
              <c:pt idx="6">
                <c:v>Day42</c:v>
              </c:pt>
              <c:pt idx="7">
                <c:v>Day49</c:v>
              </c:pt>
              <c:pt idx="8">
                <c:v>Day56</c:v>
              </c:pt>
              <c:pt idx="9">
                <c:v>Day63</c:v>
              </c:pt>
            </c:strLit>
          </c:cat>
          <c:val>
            <c:numRef>
              <c:f>'RESULTS WOMEN'!$F$30:$F$39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3"/>
          <c:tx>
            <c:v>BF%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0"/>
              <c:pt idx="0">
                <c:v>Day 1</c:v>
              </c:pt>
              <c:pt idx="1">
                <c:v> Day7</c:v>
              </c:pt>
              <c:pt idx="2">
                <c:v> Day14</c:v>
              </c:pt>
              <c:pt idx="3">
                <c:v> Day21</c:v>
              </c:pt>
              <c:pt idx="4">
                <c:v>Day28</c:v>
              </c:pt>
              <c:pt idx="5">
                <c:v> Day35</c:v>
              </c:pt>
              <c:pt idx="6">
                <c:v>Day42</c:v>
              </c:pt>
              <c:pt idx="7">
                <c:v>Day49</c:v>
              </c:pt>
              <c:pt idx="8">
                <c:v>Day56</c:v>
              </c:pt>
              <c:pt idx="9">
                <c:v>Day63</c:v>
              </c:pt>
            </c:strLit>
          </c:cat>
          <c:val>
            <c:numRef>
              <c:f>'RESULTS WOMEN'!$G$30:$G$39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86209664"/>
        <c:axId val="86211200"/>
      </c:lineChart>
      <c:catAx>
        <c:axId val="86209664"/>
        <c:scaling>
          <c:orientation val="minMax"/>
        </c:scaling>
        <c:axPos val="b"/>
        <c:majorTickMark val="none"/>
        <c:tickLblPos val="nextTo"/>
        <c:crossAx val="86211200"/>
        <c:crosses val="autoZero"/>
        <c:auto val="1"/>
        <c:lblAlgn val="ctr"/>
        <c:lblOffset val="100"/>
      </c:catAx>
      <c:valAx>
        <c:axId val="86211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Measurements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6209664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50000"/>
          </a:blip>
          <a:srcRect/>
          <a:stretch>
            <a:fillRect/>
          </a:stretch>
        </a:blipFill>
      </c:spPr>
    </c:plotArea>
    <c:legend>
      <c:legendPos val="r"/>
      <c:layout/>
    </c:legend>
    <c:plotVisOnly val="1"/>
  </c:chart>
  <c:spPr>
    <a:solidFill>
      <a:srgbClr val="EF7E29">
        <a:alpha val="49804"/>
      </a:srgbClr>
    </a:solidFill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14</xdr:col>
      <xdr:colOff>600075</xdr:colOff>
      <xdr:row>24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14</xdr:col>
      <xdr:colOff>600075</xdr:colOff>
      <xdr:row>24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outu.be/bxg1XyWIiTQ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youtu.be/bxg1XyWIiTQ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7:L39"/>
  <sheetViews>
    <sheetView tabSelected="1" topLeftCell="A8" workbookViewId="0">
      <selection activeCell="D30" sqref="D30"/>
    </sheetView>
  </sheetViews>
  <sheetFormatPr defaultRowHeight="15"/>
  <cols>
    <col min="1" max="1" width="11.140625" customWidth="1"/>
    <col min="3" max="3" width="6.28515625" customWidth="1"/>
    <col min="4" max="4" width="11" customWidth="1"/>
    <col min="10" max="10" width="11.5703125" customWidth="1"/>
    <col min="11" max="11" width="10.28515625" customWidth="1"/>
  </cols>
  <sheetData>
    <row r="27" spans="1:12" ht="19.5" thickBot="1">
      <c r="A27" s="19" t="s">
        <v>21</v>
      </c>
      <c r="D27" s="24" t="s">
        <v>23</v>
      </c>
    </row>
    <row r="28" spans="1:12" ht="18">
      <c r="A28" s="4"/>
      <c r="B28" s="9" t="s">
        <v>4</v>
      </c>
      <c r="C28" s="16" t="s">
        <v>3</v>
      </c>
      <c r="D28" s="14" t="s">
        <v>0</v>
      </c>
      <c r="E28" s="14" t="s">
        <v>2</v>
      </c>
      <c r="F28" s="15" t="s">
        <v>1</v>
      </c>
      <c r="G28" s="15" t="s">
        <v>5</v>
      </c>
      <c r="H28" s="17" t="s">
        <v>27</v>
      </c>
      <c r="I28" s="17" t="s">
        <v>29</v>
      </c>
      <c r="J28" s="27" t="s">
        <v>32</v>
      </c>
      <c r="K28" s="17" t="s">
        <v>31</v>
      </c>
      <c r="L28" s="25" t="s">
        <v>25</v>
      </c>
    </row>
    <row r="29" spans="1:12" ht="18">
      <c r="A29" s="5"/>
      <c r="B29" s="2"/>
      <c r="C29" s="22">
        <v>0</v>
      </c>
      <c r="D29" s="3" t="s">
        <v>22</v>
      </c>
      <c r="E29" s="3" t="s">
        <v>18</v>
      </c>
      <c r="F29" s="8" t="s">
        <v>16</v>
      </c>
      <c r="G29" s="8" t="s">
        <v>19</v>
      </c>
      <c r="H29" s="18" t="s">
        <v>28</v>
      </c>
      <c r="I29" s="18" t="s">
        <v>28</v>
      </c>
      <c r="J29" s="31" t="s">
        <v>30</v>
      </c>
      <c r="K29" s="18" t="s">
        <v>30</v>
      </c>
      <c r="L29" s="26" t="s">
        <v>26</v>
      </c>
    </row>
    <row r="30" spans="1:12">
      <c r="A30" s="6" t="s">
        <v>6</v>
      </c>
      <c r="B30" s="10">
        <v>0</v>
      </c>
      <c r="C30" s="1"/>
      <c r="D30" s="10">
        <v>0</v>
      </c>
      <c r="E30" s="10">
        <v>0</v>
      </c>
      <c r="F30" s="11">
        <v>0</v>
      </c>
      <c r="G30" s="43" t="e">
        <f>(495/(1.29579-0.35004*LOG10((D30*2.54)+(F30*2.54)-(E30*2.54))+0.221*LOG10(C29*2.54))-450)</f>
        <v>#NUM!</v>
      </c>
      <c r="H30" s="44" t="e">
        <f>B30-I30</f>
        <v>#NUM!</v>
      </c>
      <c r="I30" s="41" t="e">
        <f>B30*(G30/100)</f>
        <v>#NUM!</v>
      </c>
      <c r="J30" s="40" t="e">
        <f>IF(G30&gt;17,H30/0.83,"See Them?")</f>
        <v>#NUM!</v>
      </c>
      <c r="K30" s="29" t="e">
        <f>IF(G30&gt;14,H30/0.86,"See Them?")</f>
        <v>#NUM!</v>
      </c>
    </row>
    <row r="31" spans="1:12">
      <c r="A31" s="6" t="s">
        <v>7</v>
      </c>
      <c r="B31" s="10">
        <v>0</v>
      </c>
      <c r="C31" s="1"/>
      <c r="D31" s="10">
        <v>0</v>
      </c>
      <c r="E31" s="10">
        <v>0</v>
      </c>
      <c r="F31" s="11">
        <v>0</v>
      </c>
      <c r="G31" s="43" t="e">
        <f>(495/(1.29579-0.35004*LOG10((D31*2.54)+(F31*2.54)-(E31*2.54))+0.221*LOG10(C29*2.54))-450)</f>
        <v>#NUM!</v>
      </c>
      <c r="H31" s="44" t="e">
        <f t="shared" ref="H31:H39" si="0">B31-I31</f>
        <v>#NUM!</v>
      </c>
      <c r="I31" s="41" t="e">
        <f t="shared" ref="I31:I39" si="1">B31*(G31/100)</f>
        <v>#NUM!</v>
      </c>
      <c r="J31" s="40" t="e">
        <f t="shared" ref="J31:J38" si="2">IF(G31&gt;17,H31/0.83,"See Them?")</f>
        <v>#NUM!</v>
      </c>
      <c r="K31" s="29" t="e">
        <f t="shared" ref="K31:K39" si="3">IF(G31&gt;14,H31/0.86,"See Them?")</f>
        <v>#NUM!</v>
      </c>
    </row>
    <row r="32" spans="1:12">
      <c r="A32" s="6" t="s">
        <v>8</v>
      </c>
      <c r="B32" s="10">
        <v>0</v>
      </c>
      <c r="C32" s="1"/>
      <c r="D32" s="10">
        <v>0</v>
      </c>
      <c r="E32" s="10">
        <v>0</v>
      </c>
      <c r="F32" s="11">
        <v>0</v>
      </c>
      <c r="G32" s="43" t="e">
        <f>(495/(1.29579-0.35004*LOG10((D32*2.54)+(F32*2.54)-(E32*2.54))+0.221*LOG10(C29*2.54))-450)</f>
        <v>#NUM!</v>
      </c>
      <c r="H32" s="44" t="e">
        <f t="shared" si="0"/>
        <v>#NUM!</v>
      </c>
      <c r="I32" s="41" t="e">
        <f t="shared" si="1"/>
        <v>#NUM!</v>
      </c>
      <c r="J32" s="40" t="e">
        <f t="shared" si="2"/>
        <v>#NUM!</v>
      </c>
      <c r="K32" s="29" t="e">
        <f t="shared" si="3"/>
        <v>#NUM!</v>
      </c>
    </row>
    <row r="33" spans="1:11">
      <c r="A33" s="6" t="s">
        <v>9</v>
      </c>
      <c r="B33" s="10">
        <v>0</v>
      </c>
      <c r="C33" s="1"/>
      <c r="D33" s="10">
        <v>0</v>
      </c>
      <c r="E33" s="10">
        <v>0</v>
      </c>
      <c r="F33" s="11">
        <v>0</v>
      </c>
      <c r="G33" s="43" t="e">
        <f>(495/(1.29579-0.35004*LOG10((D33*2.54)+(F33*2.54)-(E33*2.54))+0.221*LOG10(C29*2.54))-450)</f>
        <v>#NUM!</v>
      </c>
      <c r="H33" s="44" t="e">
        <f t="shared" si="0"/>
        <v>#NUM!</v>
      </c>
      <c r="I33" s="41" t="e">
        <f t="shared" si="1"/>
        <v>#NUM!</v>
      </c>
      <c r="J33" s="40" t="e">
        <f t="shared" si="2"/>
        <v>#NUM!</v>
      </c>
      <c r="K33" s="29" t="e">
        <f t="shared" si="3"/>
        <v>#NUM!</v>
      </c>
    </row>
    <row r="34" spans="1:11">
      <c r="A34" s="6" t="s">
        <v>10</v>
      </c>
      <c r="B34" s="10">
        <v>0</v>
      </c>
      <c r="C34" s="1"/>
      <c r="D34" s="10">
        <v>0</v>
      </c>
      <c r="E34" s="10">
        <v>0</v>
      </c>
      <c r="F34" s="11">
        <v>0</v>
      </c>
      <c r="G34" s="43" t="e">
        <f>(495/(1.29579-0.35004*LOG10((D34*2.54)+(F34*2.54)-(E34*2.54))+0.221*LOG10(C29*2.54))-450)</f>
        <v>#NUM!</v>
      </c>
      <c r="H34" s="44" t="e">
        <f t="shared" si="0"/>
        <v>#NUM!</v>
      </c>
      <c r="I34" s="41" t="e">
        <f t="shared" si="1"/>
        <v>#NUM!</v>
      </c>
      <c r="J34" s="40" t="e">
        <f t="shared" si="2"/>
        <v>#NUM!</v>
      </c>
      <c r="K34" s="29" t="e">
        <f t="shared" si="3"/>
        <v>#NUM!</v>
      </c>
    </row>
    <row r="35" spans="1:11">
      <c r="A35" s="6" t="s">
        <v>11</v>
      </c>
      <c r="B35" s="10">
        <v>0</v>
      </c>
      <c r="C35" s="1"/>
      <c r="D35" s="10">
        <v>0</v>
      </c>
      <c r="E35" s="10">
        <v>0</v>
      </c>
      <c r="F35" s="11">
        <v>0</v>
      </c>
      <c r="G35" s="43" t="e">
        <f>(495/(1.29579-0.35004*LOG10((D35*2.54)+(F35*2.54)-(E35*2.54))+0.221*LOG10(C29*2.54))-450)</f>
        <v>#NUM!</v>
      </c>
      <c r="H35" s="44" t="e">
        <f t="shared" si="0"/>
        <v>#NUM!</v>
      </c>
      <c r="I35" s="41" t="e">
        <f t="shared" si="1"/>
        <v>#NUM!</v>
      </c>
      <c r="J35" s="40" t="e">
        <f t="shared" si="2"/>
        <v>#NUM!</v>
      </c>
      <c r="K35" s="29" t="e">
        <f t="shared" si="3"/>
        <v>#NUM!</v>
      </c>
    </row>
    <row r="36" spans="1:11">
      <c r="A36" s="6" t="s">
        <v>12</v>
      </c>
      <c r="B36" s="10">
        <v>0</v>
      </c>
      <c r="C36" s="1"/>
      <c r="D36" s="10">
        <v>0</v>
      </c>
      <c r="E36" s="10">
        <v>0</v>
      </c>
      <c r="F36" s="11">
        <v>0</v>
      </c>
      <c r="G36" s="43" t="e">
        <f>(495/(1.29579-0.35004*LOG10((D36*2.54)+(F36*2.54)-(E36*2.54))+0.221*LOG10(C29*2.54))-450)</f>
        <v>#NUM!</v>
      </c>
      <c r="H36" s="44" t="e">
        <f t="shared" si="0"/>
        <v>#NUM!</v>
      </c>
      <c r="I36" s="41" t="e">
        <f t="shared" si="1"/>
        <v>#NUM!</v>
      </c>
      <c r="J36" s="40" t="e">
        <f t="shared" si="2"/>
        <v>#NUM!</v>
      </c>
      <c r="K36" s="29" t="e">
        <f t="shared" si="3"/>
        <v>#NUM!</v>
      </c>
    </row>
    <row r="37" spans="1:11">
      <c r="A37" s="6" t="s">
        <v>13</v>
      </c>
      <c r="B37" s="10">
        <v>0</v>
      </c>
      <c r="C37" s="1"/>
      <c r="D37" s="10">
        <v>0</v>
      </c>
      <c r="E37" s="10">
        <v>0</v>
      </c>
      <c r="F37" s="11">
        <v>0</v>
      </c>
      <c r="G37" s="43" t="e">
        <f>(495/(1.29579-0.35004*LOG10((D37*2.54)+(F37*2.54)-(E37*2.54))+0.221*LOG10(C29*2.54))-450)</f>
        <v>#NUM!</v>
      </c>
      <c r="H37" s="44" t="e">
        <f t="shared" si="0"/>
        <v>#NUM!</v>
      </c>
      <c r="I37" s="41" t="e">
        <f t="shared" si="1"/>
        <v>#NUM!</v>
      </c>
      <c r="J37" s="40" t="e">
        <f t="shared" si="2"/>
        <v>#NUM!</v>
      </c>
      <c r="K37" s="29" t="e">
        <f t="shared" si="3"/>
        <v>#NUM!</v>
      </c>
    </row>
    <row r="38" spans="1:11">
      <c r="A38" s="6" t="s">
        <v>14</v>
      </c>
      <c r="B38" s="10">
        <v>0</v>
      </c>
      <c r="C38" s="1"/>
      <c r="D38" s="10">
        <v>0</v>
      </c>
      <c r="E38" s="10">
        <v>0</v>
      </c>
      <c r="F38" s="11">
        <v>0</v>
      </c>
      <c r="G38" s="43" t="e">
        <f>(495/(1.29579-0.35004*LOG10((D38*2.54)+(F38*2.54)-(E38*2.54))+0.221*LOG10(C29*2.54))-450)</f>
        <v>#NUM!</v>
      </c>
      <c r="H38" s="44" t="e">
        <f t="shared" si="0"/>
        <v>#NUM!</v>
      </c>
      <c r="I38" s="41" t="e">
        <f t="shared" si="1"/>
        <v>#NUM!</v>
      </c>
      <c r="J38" s="40" t="e">
        <f t="shared" si="2"/>
        <v>#NUM!</v>
      </c>
      <c r="K38" s="29" t="e">
        <f t="shared" si="3"/>
        <v>#NUM!</v>
      </c>
    </row>
    <row r="39" spans="1:11" ht="15.75" thickBot="1">
      <c r="A39" s="7" t="s">
        <v>15</v>
      </c>
      <c r="B39" s="12">
        <v>0</v>
      </c>
      <c r="C39" s="21"/>
      <c r="D39" s="12">
        <v>0</v>
      </c>
      <c r="E39" s="12">
        <v>0</v>
      </c>
      <c r="F39" s="13">
        <v>0</v>
      </c>
      <c r="G39" s="45" t="e">
        <f>(495/(1.29579-0.35004*LOG10((D39*2.54)+(F39*2.54)-(E39*2.54))+0.221*LOG10(C29*2.54))-450)</f>
        <v>#NUM!</v>
      </c>
      <c r="H39" s="46" t="e">
        <f t="shared" si="0"/>
        <v>#NUM!</v>
      </c>
      <c r="I39" s="42" t="e">
        <f t="shared" si="1"/>
        <v>#NUM!</v>
      </c>
      <c r="J39" s="28" t="e">
        <f>IF(G39&gt;17,H39/0.83,"See 'em?")</f>
        <v>#NUM!</v>
      </c>
      <c r="K39" s="30" t="e">
        <f t="shared" si="3"/>
        <v>#NUM!</v>
      </c>
    </row>
  </sheetData>
  <sheetProtection password="E875" sheet="1" objects="1" scenarios="1" selectLockedCells="1"/>
  <hyperlinks>
    <hyperlink ref="L29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7:K39"/>
  <sheetViews>
    <sheetView workbookViewId="0">
      <selection activeCell="C29" sqref="C29"/>
    </sheetView>
  </sheetViews>
  <sheetFormatPr defaultRowHeight="15"/>
  <cols>
    <col min="1" max="1" width="11.140625" customWidth="1"/>
    <col min="3" max="3" width="6.42578125" customWidth="1"/>
    <col min="4" max="4" width="11" customWidth="1"/>
    <col min="9" max="9" width="11.5703125" customWidth="1"/>
    <col min="10" max="10" width="9.140625" customWidth="1"/>
  </cols>
  <sheetData>
    <row r="27" spans="1:11" ht="21.75" thickBot="1">
      <c r="A27" s="20" t="s">
        <v>20</v>
      </c>
      <c r="D27" s="24" t="s">
        <v>24</v>
      </c>
    </row>
    <row r="28" spans="1:11" ht="18">
      <c r="A28" s="4"/>
      <c r="B28" s="9" t="s">
        <v>4</v>
      </c>
      <c r="C28" s="16" t="s">
        <v>3</v>
      </c>
      <c r="D28" s="14" t="s">
        <v>0</v>
      </c>
      <c r="E28" s="14" t="s">
        <v>2</v>
      </c>
      <c r="F28" s="17" t="s">
        <v>5</v>
      </c>
      <c r="G28" s="17" t="s">
        <v>27</v>
      </c>
      <c r="H28" s="17" t="s">
        <v>29</v>
      </c>
      <c r="I28" s="17" t="s">
        <v>32</v>
      </c>
      <c r="J28" s="17" t="s">
        <v>31</v>
      </c>
      <c r="K28" s="25" t="s">
        <v>25</v>
      </c>
    </row>
    <row r="29" spans="1:11" ht="18">
      <c r="A29" s="5"/>
      <c r="B29" s="2"/>
      <c r="C29" s="23">
        <v>0</v>
      </c>
      <c r="D29" s="3" t="s">
        <v>17</v>
      </c>
      <c r="E29" s="3" t="s">
        <v>18</v>
      </c>
      <c r="F29" s="18"/>
      <c r="G29" s="18" t="s">
        <v>28</v>
      </c>
      <c r="H29" s="18" t="s">
        <v>28</v>
      </c>
      <c r="I29" s="18" t="s">
        <v>30</v>
      </c>
      <c r="J29" s="18" t="s">
        <v>30</v>
      </c>
      <c r="K29" s="26" t="s">
        <v>26</v>
      </c>
    </row>
    <row r="30" spans="1:11">
      <c r="A30" s="6" t="s">
        <v>6</v>
      </c>
      <c r="B30" s="10">
        <v>0</v>
      </c>
      <c r="C30" s="1"/>
      <c r="D30" s="10">
        <v>0</v>
      </c>
      <c r="E30" s="10">
        <v>0</v>
      </c>
      <c r="F30" s="47" t="e">
        <f>(495/(1.0324-0.19077*LOG10((D30*2.54)-(E30*2.54))+0.15456*LOG10(C29*2.54))-450)</f>
        <v>#NUM!</v>
      </c>
      <c r="G30" s="32" t="e">
        <f>B30-H30</f>
        <v>#NUM!</v>
      </c>
      <c r="H30" s="34" t="e">
        <f>B30*(F30/100)</f>
        <v>#NUM!</v>
      </c>
      <c r="I30" s="36" t="e">
        <f>IF(F30&gt;14,G30/0.86,"See Them?")</f>
        <v>#NUM!</v>
      </c>
      <c r="J30" s="38" t="e">
        <f>IF(F30&gt;9,G30/0.91,"BAM!")</f>
        <v>#NUM!</v>
      </c>
    </row>
    <row r="31" spans="1:11">
      <c r="A31" s="6" t="s">
        <v>7</v>
      </c>
      <c r="B31" s="10">
        <v>0</v>
      </c>
      <c r="C31" s="1"/>
      <c r="D31" s="10">
        <v>0</v>
      </c>
      <c r="E31" s="10">
        <v>0</v>
      </c>
      <c r="F31" s="47" t="e">
        <f>(495/(1.0324-0.19077*LOG10((D31*2.54)-(E31*2.54))+0.15456*LOG10(C29*2.54))-450)</f>
        <v>#NUM!</v>
      </c>
      <c r="G31" s="32" t="e">
        <f t="shared" ref="G31:G39" si="0">B31-H31</f>
        <v>#NUM!</v>
      </c>
      <c r="H31" s="34" t="e">
        <f t="shared" ref="H31:H39" si="1">B31*(F31/100)</f>
        <v>#NUM!</v>
      </c>
      <c r="I31" s="36" t="e">
        <f t="shared" ref="I31:I38" si="2">IF(F31&gt;14,G31/0.86,"See Them?")</f>
        <v>#NUM!</v>
      </c>
      <c r="J31" s="38" t="e">
        <f t="shared" ref="J31:J39" si="3">IF(F31&gt;9,G31/0.91,"BAM!")</f>
        <v>#NUM!</v>
      </c>
    </row>
    <row r="32" spans="1:11">
      <c r="A32" s="6" t="s">
        <v>8</v>
      </c>
      <c r="B32" s="10">
        <v>0</v>
      </c>
      <c r="C32" s="1"/>
      <c r="D32" s="10">
        <v>0</v>
      </c>
      <c r="E32" s="10">
        <v>0</v>
      </c>
      <c r="F32" s="47" t="e">
        <f>(495/(1.0324-0.19077*LOG10((D32*2.54)-(E32*2.54))+0.15456*LOG10(C29*2.54))-450)</f>
        <v>#NUM!</v>
      </c>
      <c r="G32" s="32" t="e">
        <f t="shared" si="0"/>
        <v>#NUM!</v>
      </c>
      <c r="H32" s="34" t="e">
        <f t="shared" si="1"/>
        <v>#NUM!</v>
      </c>
      <c r="I32" s="36" t="e">
        <f t="shared" si="2"/>
        <v>#NUM!</v>
      </c>
      <c r="J32" s="38" t="e">
        <f t="shared" si="3"/>
        <v>#NUM!</v>
      </c>
    </row>
    <row r="33" spans="1:10">
      <c r="A33" s="6" t="s">
        <v>9</v>
      </c>
      <c r="B33" s="10">
        <v>0</v>
      </c>
      <c r="C33" s="1"/>
      <c r="D33" s="10">
        <v>0</v>
      </c>
      <c r="E33" s="10">
        <v>0</v>
      </c>
      <c r="F33" s="47" t="e">
        <f>(495/(1.0324-0.19077*LOG10((D33*2.54)-(E33*2.54))+0.15456*LOG10(C29*2.54))-450)</f>
        <v>#NUM!</v>
      </c>
      <c r="G33" s="32" t="e">
        <f t="shared" si="0"/>
        <v>#NUM!</v>
      </c>
      <c r="H33" s="34" t="e">
        <f t="shared" si="1"/>
        <v>#NUM!</v>
      </c>
      <c r="I33" s="36" t="e">
        <f t="shared" si="2"/>
        <v>#NUM!</v>
      </c>
      <c r="J33" s="38" t="e">
        <f t="shared" si="3"/>
        <v>#NUM!</v>
      </c>
    </row>
    <row r="34" spans="1:10">
      <c r="A34" s="6" t="s">
        <v>10</v>
      </c>
      <c r="B34" s="10">
        <v>0</v>
      </c>
      <c r="C34" s="1"/>
      <c r="D34" s="10">
        <v>0</v>
      </c>
      <c r="E34" s="10">
        <v>0</v>
      </c>
      <c r="F34" s="47" t="e">
        <f>(495/(1.0324-0.19077*LOG10((D34*2.54)-(E34*2.54))+0.15456*LOG10(C29*2.54))-450)</f>
        <v>#NUM!</v>
      </c>
      <c r="G34" s="32" t="e">
        <f t="shared" si="0"/>
        <v>#NUM!</v>
      </c>
      <c r="H34" s="34" t="e">
        <f t="shared" si="1"/>
        <v>#NUM!</v>
      </c>
      <c r="I34" s="36" t="e">
        <f t="shared" si="2"/>
        <v>#NUM!</v>
      </c>
      <c r="J34" s="38" t="e">
        <f t="shared" si="3"/>
        <v>#NUM!</v>
      </c>
    </row>
    <row r="35" spans="1:10">
      <c r="A35" s="6" t="s">
        <v>11</v>
      </c>
      <c r="B35" s="10">
        <v>0</v>
      </c>
      <c r="C35" s="1"/>
      <c r="D35" s="10">
        <v>0</v>
      </c>
      <c r="E35" s="10">
        <v>0</v>
      </c>
      <c r="F35" s="47" t="e">
        <f>(495/(1.0324-0.19077*LOG10((D35*2.54)-(E35*2.54))+0.15456*LOG10(C29*2.54))-450)</f>
        <v>#NUM!</v>
      </c>
      <c r="G35" s="32" t="e">
        <f t="shared" si="0"/>
        <v>#NUM!</v>
      </c>
      <c r="H35" s="34" t="e">
        <f t="shared" si="1"/>
        <v>#NUM!</v>
      </c>
      <c r="I35" s="36" t="e">
        <f t="shared" si="2"/>
        <v>#NUM!</v>
      </c>
      <c r="J35" s="38" t="e">
        <f t="shared" si="3"/>
        <v>#NUM!</v>
      </c>
    </row>
    <row r="36" spans="1:10">
      <c r="A36" s="6" t="s">
        <v>12</v>
      </c>
      <c r="B36" s="10">
        <v>0</v>
      </c>
      <c r="C36" s="1"/>
      <c r="D36" s="10">
        <v>0</v>
      </c>
      <c r="E36" s="10">
        <v>0</v>
      </c>
      <c r="F36" s="47" t="e">
        <f>(495/(1.0324-0.19077*LOG10((D36*2.54)-(E36*2.54))+0.15456*LOG10(C29*2.54))-450)</f>
        <v>#NUM!</v>
      </c>
      <c r="G36" s="32" t="e">
        <f t="shared" si="0"/>
        <v>#NUM!</v>
      </c>
      <c r="H36" s="34" t="e">
        <f t="shared" si="1"/>
        <v>#NUM!</v>
      </c>
      <c r="I36" s="36" t="e">
        <f t="shared" si="2"/>
        <v>#NUM!</v>
      </c>
      <c r="J36" s="38" t="e">
        <f t="shared" si="3"/>
        <v>#NUM!</v>
      </c>
    </row>
    <row r="37" spans="1:10">
      <c r="A37" s="6" t="s">
        <v>13</v>
      </c>
      <c r="B37" s="10">
        <v>0</v>
      </c>
      <c r="C37" s="1"/>
      <c r="D37" s="10">
        <v>0</v>
      </c>
      <c r="E37" s="10">
        <v>0</v>
      </c>
      <c r="F37" s="47" t="e">
        <f>(495/(1.0324-0.19077*LOG10((D37*2.54)-(E37*2.54))+0.15456*LOG10(C29*2.54))-450)</f>
        <v>#NUM!</v>
      </c>
      <c r="G37" s="32" t="e">
        <f t="shared" si="0"/>
        <v>#NUM!</v>
      </c>
      <c r="H37" s="34" t="e">
        <f t="shared" si="1"/>
        <v>#NUM!</v>
      </c>
      <c r="I37" s="36" t="e">
        <f t="shared" si="2"/>
        <v>#NUM!</v>
      </c>
      <c r="J37" s="38" t="e">
        <f t="shared" si="3"/>
        <v>#NUM!</v>
      </c>
    </row>
    <row r="38" spans="1:10">
      <c r="A38" s="6" t="s">
        <v>14</v>
      </c>
      <c r="B38" s="10">
        <v>0</v>
      </c>
      <c r="C38" s="1"/>
      <c r="D38" s="10">
        <v>0</v>
      </c>
      <c r="E38" s="10">
        <v>0</v>
      </c>
      <c r="F38" s="47" t="e">
        <f>(495/(1.0324-0.19077*LOG10((D38*2.54)-(E38*2.54))+0.15456*LOG10(C29*2.54))-450)</f>
        <v>#NUM!</v>
      </c>
      <c r="G38" s="32" t="e">
        <f t="shared" si="0"/>
        <v>#NUM!</v>
      </c>
      <c r="H38" s="34" t="e">
        <f t="shared" si="1"/>
        <v>#NUM!</v>
      </c>
      <c r="I38" s="36" t="e">
        <f t="shared" si="2"/>
        <v>#NUM!</v>
      </c>
      <c r="J38" s="38" t="e">
        <f t="shared" si="3"/>
        <v>#NUM!</v>
      </c>
    </row>
    <row r="39" spans="1:10" ht="15.75" thickBot="1">
      <c r="A39" s="7" t="s">
        <v>15</v>
      </c>
      <c r="B39" s="12">
        <v>0</v>
      </c>
      <c r="C39" s="21"/>
      <c r="D39" s="12">
        <v>0</v>
      </c>
      <c r="E39" s="12">
        <v>0</v>
      </c>
      <c r="F39" s="48" t="e">
        <f>(495/(1.0324-0.19077*LOG10((D39*2.54)-(E39*2.54))+0.15456*LOG10(C29*2.54))-450)</f>
        <v>#NUM!</v>
      </c>
      <c r="G39" s="33" t="e">
        <f t="shared" si="0"/>
        <v>#NUM!</v>
      </c>
      <c r="H39" s="35" t="e">
        <f t="shared" si="1"/>
        <v>#NUM!</v>
      </c>
      <c r="I39" s="37" t="e">
        <f>IF(F39&gt;14,G39/0.86,"See 'em?")</f>
        <v>#NUM!</v>
      </c>
      <c r="J39" s="39" t="e">
        <f t="shared" si="3"/>
        <v>#NUM!</v>
      </c>
    </row>
  </sheetData>
  <sheetProtection password="E875" sheet="1" objects="1" scenarios="1" selectLockedCells="1"/>
  <hyperlinks>
    <hyperlink ref="K29" r:id="rId1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WOMEN</vt:lpstr>
      <vt:lpstr>RESULTS 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Mike Thompson</cp:lastModifiedBy>
  <dcterms:created xsi:type="dcterms:W3CDTF">2012-07-01T02:48:57Z</dcterms:created>
  <dcterms:modified xsi:type="dcterms:W3CDTF">2014-11-20T17:08:57Z</dcterms:modified>
</cp:coreProperties>
</file>